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320"/>
  </bookViews>
  <sheets>
    <sheet name="ORÇAMENTO" sheetId="4" r:id="rId1"/>
  </sheets>
  <definedNames>
    <definedName name="_xlnm.Print_Area" localSheetId="0">ORÇAMENTO!$A$1:$M$51</definedName>
    <definedName name="Excel_BuiltIn_Print_Titles" localSheetId="0">ORÇAMENTO!$5:$6</definedName>
    <definedName name="_xlnm.Print_Titles" localSheetId="0">ORÇAMENTO!$5:$6</definedName>
  </definedNames>
  <calcPr calcId="152511"/>
</workbook>
</file>

<file path=xl/calcChain.xml><?xml version="1.0" encoding="utf-8"?>
<calcChain xmlns="http://schemas.openxmlformats.org/spreadsheetml/2006/main">
  <c r="K23" i="4" l="1"/>
  <c r="I23" i="4"/>
  <c r="G23" i="4"/>
  <c r="L13" i="4"/>
  <c r="K13" i="4"/>
  <c r="I13" i="4"/>
  <c r="L23" i="4" l="1"/>
  <c r="M23" i="4"/>
  <c r="M13" i="4"/>
  <c r="M47" i="4"/>
  <c r="I10" i="4" l="1"/>
  <c r="K10" i="4"/>
  <c r="L10" i="4"/>
  <c r="I30" i="4"/>
  <c r="K30" i="4"/>
  <c r="L30" i="4"/>
  <c r="I15" i="4"/>
  <c r="K15" i="4"/>
  <c r="L15" i="4"/>
  <c r="M15" i="4" l="1"/>
  <c r="M10" i="4"/>
  <c r="M30" i="4"/>
  <c r="I25" i="4"/>
  <c r="K25" i="4"/>
  <c r="L25" i="4"/>
  <c r="I12" i="4"/>
  <c r="K12" i="4"/>
  <c r="L12" i="4"/>
  <c r="G22" i="4"/>
  <c r="I24" i="4"/>
  <c r="K24" i="4"/>
  <c r="L24" i="4"/>
  <c r="M25" i="4" l="1"/>
  <c r="M12" i="4"/>
  <c r="M24" i="4"/>
  <c r="L9" i="4" l="1"/>
  <c r="K9" i="4"/>
  <c r="I9" i="4"/>
  <c r="K34" i="4"/>
  <c r="L34" i="4"/>
  <c r="I32" i="4"/>
  <c r="L32" i="4"/>
  <c r="K29" i="4"/>
  <c r="L29" i="4"/>
  <c r="K26" i="4"/>
  <c r="I26" i="4"/>
  <c r="L26" i="4"/>
  <c r="K22" i="4"/>
  <c r="I22" i="4"/>
  <c r="L22" i="4"/>
  <c r="K20" i="4"/>
  <c r="L20" i="4"/>
  <c r="K17" i="4"/>
  <c r="I17" i="4"/>
  <c r="K14" i="4"/>
  <c r="I14" i="4"/>
  <c r="L14" i="4"/>
  <c r="M22" i="4" l="1"/>
  <c r="M32" i="4"/>
  <c r="M14" i="4"/>
  <c r="M26" i="4"/>
  <c r="M9" i="4"/>
  <c r="M17" i="4"/>
  <c r="L17" i="4"/>
  <c r="I20" i="4"/>
  <c r="I29" i="4"/>
  <c r="I34" i="4"/>
  <c r="M16" i="4" l="1"/>
  <c r="M8" i="4"/>
  <c r="M11" i="4"/>
  <c r="M21" i="4"/>
  <c r="M29" i="4"/>
  <c r="M34" i="4"/>
  <c r="M20" i="4"/>
  <c r="M31" i="4"/>
  <c r="M7" i="4" l="1"/>
  <c r="M33" i="4"/>
  <c r="M19" i="4"/>
  <c r="M18" i="4" s="1"/>
  <c r="M28" i="4"/>
  <c r="M27" i="4" s="1"/>
  <c r="K36" i="4"/>
  <c r="M50" i="4" l="1"/>
  <c r="M49" i="4" l="1"/>
  <c r="M51" i="4" s="1"/>
</calcChain>
</file>

<file path=xl/sharedStrings.xml><?xml version="1.0" encoding="utf-8"?>
<sst xmlns="http://schemas.openxmlformats.org/spreadsheetml/2006/main" count="117" uniqueCount="84">
  <si>
    <t>ITEM</t>
  </si>
  <si>
    <t>DISCRIMINAÇÃO DOS SERVIÇOS</t>
  </si>
  <si>
    <t>CLASS</t>
  </si>
  <si>
    <t>UNID.</t>
  </si>
  <si>
    <t>QUANT</t>
  </si>
  <si>
    <t>MÃO DE OBRA</t>
  </si>
  <si>
    <t>MATERIAL</t>
  </si>
  <si>
    <t>VALOR TOTAL</t>
  </si>
  <si>
    <t>UNIT.</t>
  </si>
  <si>
    <t>TOTAL</t>
  </si>
  <si>
    <t>SERVIÇOS PRELIMINARES</t>
  </si>
  <si>
    <t>1.1</t>
  </si>
  <si>
    <t>Organização do Canteiro</t>
  </si>
  <si>
    <t>1.1.1</t>
  </si>
  <si>
    <t>PLACA DE OBRA, CHAPA EM AÇO GALVANIZADO 1,00 x 2,00m</t>
  </si>
  <si>
    <t>SER.CG</t>
  </si>
  <si>
    <t>m2</t>
  </si>
  <si>
    <t>1.2</t>
  </si>
  <si>
    <t>1.2.1</t>
  </si>
  <si>
    <t>m3</t>
  </si>
  <si>
    <t>1.3</t>
  </si>
  <si>
    <t>Remoção de Entulho</t>
  </si>
  <si>
    <t>1.3.1</t>
  </si>
  <si>
    <t>CARGA MANUAL DE ENTULHO EM CAMINHÃO BASCULANTE 6m³</t>
  </si>
  <si>
    <t>2.1</t>
  </si>
  <si>
    <t>m</t>
  </si>
  <si>
    <t>h</t>
  </si>
  <si>
    <t>2.2</t>
  </si>
  <si>
    <t>4.1</t>
  </si>
  <si>
    <t>5.1</t>
  </si>
  <si>
    <t>PISOS</t>
  </si>
  <si>
    <t>Pavimentação</t>
  </si>
  <si>
    <t>Revestimentos de pisos externos</t>
  </si>
  <si>
    <t>PAISAGISMO</t>
  </si>
  <si>
    <t>Plantio de Espécies</t>
  </si>
  <si>
    <t>ADMINISTRAÇÃO</t>
  </si>
  <si>
    <t>LIMPEZA FINAL</t>
  </si>
  <si>
    <t>COMPOSIÇÃO BDI - SERVIÇOS</t>
  </si>
  <si>
    <t>RISCO E IMPREVISTOS</t>
  </si>
  <si>
    <t>DESPESAS FINANCEIRAS</t>
  </si>
  <si>
    <t>ADMINISTRAÇÃO CENTRAL</t>
  </si>
  <si>
    <t>LUCRO</t>
  </si>
  <si>
    <t>TRIBUTOS</t>
  </si>
  <si>
    <t>COFINS</t>
  </si>
  <si>
    <t>PIS</t>
  </si>
  <si>
    <t>CPRB</t>
  </si>
  <si>
    <t>TOTAL FINAL</t>
  </si>
  <si>
    <t>BDI SERVIÇOS</t>
  </si>
  <si>
    <t>TOTAL GERAL COM BDI</t>
  </si>
  <si>
    <t>ELEMENTO DE SINALIZAÇÃO TÁTIL (ALERTA E DIRECIONAL) EM PLACA CONCRETO DE 40X40CM PARA PISO</t>
  </si>
  <si>
    <t>EXECUÇÃO DE PASSEIO EM PISO INTERTRAVADO, COM BLOCO RETANGULAR COR NATURAL DE20X10CM, ESPESSURA 6CM.</t>
  </si>
  <si>
    <t>EQUIPAMENTO</t>
  </si>
  <si>
    <t>Demolições e movimentação de terra</t>
  </si>
  <si>
    <t>REMOÇÃO DE BLOKRET COM EMPILHAMENTO</t>
  </si>
  <si>
    <t>1.2.2</t>
  </si>
  <si>
    <t>1.2.3</t>
  </si>
  <si>
    <t>ESCAVAÇÃO MANUAL / NIVELAMENTO DO PASSEIO</t>
  </si>
  <si>
    <t>ASSENTAMENTO DE GUIA / MEIO FIO EM TRECHO RETO, EM CONCRETO PRÉ-FABRICADO, 100X15X13X30CM, PARA VIAS URBANAS</t>
  </si>
  <si>
    <t>ASSENTAMENTO DE GUIA / MEIO FIO EM TRECHO CURVO EM CONCRETO PRÉ-FABRICADO, 100X15X13X30CM, PARA VIAS URBANAS</t>
  </si>
  <si>
    <t>PREPARO E SUBSTITUIÇÃO DE TERRA PARA PLANTIO, POR TERRA COMUM VEGETAL PRETA</t>
  </si>
  <si>
    <t>PLANTIO DE GRAMA TIPO AMENDOIM</t>
  </si>
  <si>
    <t>2.1.1</t>
  </si>
  <si>
    <t>2.2.1</t>
  </si>
  <si>
    <t>2.2.2</t>
  </si>
  <si>
    <t>2.2.3</t>
  </si>
  <si>
    <t>2.2.4</t>
  </si>
  <si>
    <t>3.1</t>
  </si>
  <si>
    <t>3.1.1</t>
  </si>
  <si>
    <t>3.1.2</t>
  </si>
  <si>
    <t>1.1.2</t>
  </si>
  <si>
    <t>SINALIZAÇÃO COM CERCA DE ISOLAMENTO NA CLR LARANJA TAMANHO 1,20X50M</t>
  </si>
  <si>
    <t>LIMPEZA MANUAL FINAL</t>
  </si>
  <si>
    <t>ISSQN PINHALZINHO</t>
  </si>
  <si>
    <t>UNIT</t>
  </si>
  <si>
    <t>TOTAL GERAL SEM BDI</t>
  </si>
  <si>
    <t>REMOÇÃO DE BLOKRET COM EMPILHAMENTO PARA REAPROVEITAMENTO</t>
  </si>
  <si>
    <t>1.2.4</t>
  </si>
  <si>
    <t>2.2.5</t>
  </si>
  <si>
    <t>EXECUÇÃO DE PASSEIO EM PISO INTERTRAVADO, COM BLOCO RETANGULAR COR NATURAL DE20X10CM, ESPESSURA 6CM, COM REAPROVEITAMENTO DO PAVER REMOVIDO (-20% DE PERDA E QUEBRA)</t>
  </si>
  <si>
    <t>ENGENHEIRO CIVIL DE OBRA JUNIOR</t>
  </si>
  <si>
    <t>SER.MO</t>
  </si>
  <si>
    <t>LASTRO EM CONCRETO MAGRO TRACO 1:4,5:4,5 (CIMENTO, AREIA MÉDIA, BRITA 1), ESPESSURA 5CM, PREPARO MECANICO, INCLUSO LANÇAMENTO E ADENSAMENTO</t>
  </si>
  <si>
    <t xml:space="preserve">RETIRADA DE MEIO FIO </t>
  </si>
  <si>
    <t>MODELO PLANILHA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</si>
</sst>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&quot;R$ &quot;* #,##0.00_);_(&quot;R$ &quot;* \(#,##0.00\);_(&quot;R$ &quot;* \-??_);_(@_)"/>
    <numFmt numFmtId="166" formatCode="0.0000"/>
    <numFmt numFmtId="167" formatCode="#,##0.00&quot; &quot;;&quot;(&quot;#,##0.00&quot;)&quot;;&quot;-&quot;#&quot; &quot;;@&quot; 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.5"/>
      <name val="Arial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8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/>
  </cellStyleXfs>
  <cellXfs count="127">
    <xf numFmtId="0" fontId="0" fillId="0" borderId="0" xfId="0"/>
    <xf numFmtId="0" fontId="1" fillId="0" borderId="0" xfId="1" applyFill="1" applyAlignment="1">
      <alignment horizontal="left"/>
    </xf>
    <xf numFmtId="0" fontId="1" fillId="0" borderId="0" xfId="1"/>
    <xf numFmtId="0" fontId="1" fillId="0" borderId="0" xfId="1" applyFont="1" applyBorder="1" applyAlignment="1">
      <alignment horizontal="left"/>
    </xf>
    <xf numFmtId="0" fontId="1" fillId="0" borderId="0" xfId="1" applyFont="1" applyBorder="1" applyAlignment="1">
      <alignment horizontal="right"/>
    </xf>
    <xf numFmtId="0" fontId="1" fillId="0" borderId="0" xfId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wrapText="1"/>
    </xf>
    <xf numFmtId="0" fontId="1" fillId="0" borderId="0" xfId="1" applyFont="1"/>
    <xf numFmtId="0" fontId="1" fillId="0" borderId="0" xfId="1" applyFont="1" applyFill="1"/>
    <xf numFmtId="0" fontId="1" fillId="5" borderId="0" xfId="1" applyFont="1" applyFill="1"/>
    <xf numFmtId="0" fontId="2" fillId="0" borderId="0" xfId="1" applyFont="1" applyFill="1" applyBorder="1" applyAlignment="1"/>
    <xf numFmtId="0" fontId="1" fillId="5" borderId="0" xfId="1" applyFill="1"/>
    <xf numFmtId="165" fontId="2" fillId="0" borderId="0" xfId="1" applyNumberFormat="1" applyFont="1" applyFill="1" applyBorder="1" applyAlignment="1">
      <alignment horizontal="left"/>
    </xf>
    <xf numFmtId="0" fontId="1" fillId="0" borderId="0" xfId="1" applyFont="1" applyAlignment="1"/>
    <xf numFmtId="0" fontId="1" fillId="0" borderId="0" xfId="1" applyFont="1" applyBorder="1"/>
    <xf numFmtId="0" fontId="1" fillId="0" borderId="0" xfId="1" applyFont="1" applyBorder="1" applyAlignment="1">
      <alignment wrapText="1"/>
    </xf>
    <xf numFmtId="0" fontId="1" fillId="0" borderId="0" xfId="1" applyFont="1" applyBorder="1" applyAlignment="1">
      <alignment horizontal="center"/>
    </xf>
    <xf numFmtId="0" fontId="1" fillId="5" borderId="0" xfId="1" applyFill="1" applyAlignment="1">
      <alignment horizontal="left"/>
    </xf>
    <xf numFmtId="0" fontId="7" fillId="0" borderId="0" xfId="0" applyFont="1" applyBorder="1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8" fillId="3" borderId="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left" wrapText="1"/>
    </xf>
    <xf numFmtId="0" fontId="8" fillId="3" borderId="5" xfId="1" applyFont="1" applyFill="1" applyBorder="1" applyAlignment="1">
      <alignment horizontal="center"/>
    </xf>
    <xf numFmtId="165" fontId="8" fillId="3" borderId="1" xfId="1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left" wrapText="1"/>
    </xf>
    <xf numFmtId="0" fontId="8" fillId="4" borderId="5" xfId="1" applyFont="1" applyFill="1" applyBorder="1" applyAlignment="1">
      <alignment horizontal="center"/>
    </xf>
    <xf numFmtId="165" fontId="8" fillId="4" borderId="1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horizontal="left"/>
    </xf>
    <xf numFmtId="2" fontId="9" fillId="0" borderId="1" xfId="1" applyNumberFormat="1" applyFont="1" applyFill="1" applyBorder="1" applyAlignment="1"/>
    <xf numFmtId="2" fontId="9" fillId="0" borderId="5" xfId="1" applyNumberFormat="1" applyFont="1" applyFill="1" applyBorder="1" applyAlignment="1"/>
    <xf numFmtId="165" fontId="9" fillId="0" borderId="1" xfId="2" applyFont="1" applyFill="1" applyBorder="1" applyAlignment="1" applyProtection="1">
      <alignment horizontal="right"/>
    </xf>
    <xf numFmtId="165" fontId="9" fillId="0" borderId="1" xfId="1" applyNumberFormat="1" applyFont="1" applyFill="1" applyBorder="1" applyAlignment="1">
      <alignment horizontal="center"/>
    </xf>
    <xf numFmtId="0" fontId="9" fillId="0" borderId="5" xfId="1" applyFont="1" applyFill="1" applyBorder="1" applyAlignment="1">
      <alignment wrapText="1"/>
    </xf>
    <xf numFmtId="0" fontId="9" fillId="4" borderId="1" xfId="1" applyFont="1" applyFill="1" applyBorder="1" applyAlignment="1">
      <alignment horizontal="center"/>
    </xf>
    <xf numFmtId="2" fontId="9" fillId="4" borderId="1" xfId="1" applyNumberFormat="1" applyFont="1" applyFill="1" applyBorder="1" applyAlignment="1"/>
    <xf numFmtId="2" fontId="9" fillId="4" borderId="5" xfId="1" applyNumberFormat="1" applyFont="1" applyFill="1" applyBorder="1" applyAlignment="1"/>
    <xf numFmtId="165" fontId="9" fillId="4" borderId="1" xfId="2" applyFont="1" applyFill="1" applyBorder="1" applyAlignment="1" applyProtection="1">
      <alignment horizontal="right"/>
    </xf>
    <xf numFmtId="0" fontId="9" fillId="0" borderId="1" xfId="1" applyFont="1" applyFill="1" applyBorder="1" applyAlignment="1">
      <alignment horizontal="left" wrapText="1"/>
    </xf>
    <xf numFmtId="2" fontId="9" fillId="5" borderId="5" xfId="1" applyNumberFormat="1" applyFont="1" applyFill="1" applyBorder="1" applyAlignment="1"/>
    <xf numFmtId="2" fontId="8" fillId="3" borderId="1" xfId="1" applyNumberFormat="1" applyFont="1" applyFill="1" applyBorder="1" applyAlignment="1">
      <alignment horizontal="left" wrapText="1"/>
    </xf>
    <xf numFmtId="2" fontId="8" fillId="3" borderId="1" xfId="1" applyNumberFormat="1" applyFont="1" applyFill="1" applyBorder="1" applyAlignment="1">
      <alignment horizontal="right"/>
    </xf>
    <xf numFmtId="2" fontId="8" fillId="3" borderId="1" xfId="1" applyNumberFormat="1" applyFont="1" applyFill="1" applyBorder="1" applyAlignment="1"/>
    <xf numFmtId="2" fontId="8" fillId="3" borderId="5" xfId="1" applyNumberFormat="1" applyFont="1" applyFill="1" applyBorder="1" applyAlignment="1"/>
    <xf numFmtId="165" fontId="8" fillId="3" borderId="1" xfId="2" applyFont="1" applyFill="1" applyBorder="1" applyAlignment="1" applyProtection="1">
      <alignment horizontal="right"/>
    </xf>
    <xf numFmtId="0" fontId="8" fillId="4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wrapText="1"/>
    </xf>
    <xf numFmtId="2" fontId="8" fillId="4" borderId="1" xfId="1" applyNumberFormat="1" applyFont="1" applyFill="1" applyBorder="1" applyAlignment="1"/>
    <xf numFmtId="2" fontId="8" fillId="4" borderId="5" xfId="1" applyNumberFormat="1" applyFont="1" applyFill="1" applyBorder="1" applyAlignment="1"/>
    <xf numFmtId="165" fontId="8" fillId="4" borderId="1" xfId="2" applyFont="1" applyFill="1" applyBorder="1" applyAlignment="1" applyProtection="1">
      <alignment horizontal="center"/>
    </xf>
    <xf numFmtId="165" fontId="8" fillId="4" borderId="1" xfId="2" applyFont="1" applyFill="1" applyBorder="1" applyAlignment="1" applyProtection="1">
      <alignment horizontal="right"/>
    </xf>
    <xf numFmtId="0" fontId="9" fillId="5" borderId="1" xfId="1" applyFont="1" applyFill="1" applyBorder="1" applyAlignment="1">
      <alignment horizontal="center"/>
    </xf>
    <xf numFmtId="165" fontId="9" fillId="5" borderId="1" xfId="2" applyFont="1" applyFill="1" applyBorder="1" applyAlignment="1" applyProtection="1">
      <alignment horizontal="right"/>
    </xf>
    <xf numFmtId="165" fontId="9" fillId="5" borderId="1" xfId="1" applyNumberFormat="1" applyFont="1" applyFill="1" applyBorder="1" applyAlignment="1">
      <alignment horizontal="center"/>
    </xf>
    <xf numFmtId="0" fontId="9" fillId="0" borderId="1" xfId="1" applyFont="1" applyFill="1" applyBorder="1" applyAlignment="1" applyProtection="1">
      <alignment horizontal="center"/>
    </xf>
    <xf numFmtId="165" fontId="9" fillId="0" borderId="5" xfId="2" applyFont="1" applyFill="1" applyBorder="1" applyAlignment="1" applyProtection="1">
      <alignment horizontal="right"/>
    </xf>
    <xf numFmtId="165" fontId="9" fillId="5" borderId="1" xfId="2" applyFont="1" applyFill="1" applyBorder="1" applyAlignment="1" applyProtection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wrapText="1"/>
    </xf>
    <xf numFmtId="0" fontId="9" fillId="0" borderId="0" xfId="1" applyFont="1" applyBorder="1" applyAlignment="1"/>
    <xf numFmtId="0" fontId="9" fillId="0" borderId="0" xfId="1" applyFont="1" applyFill="1" applyBorder="1" applyAlignment="1">
      <alignment horizontal="center"/>
    </xf>
    <xf numFmtId="2" fontId="9" fillId="0" borderId="0" xfId="1" applyNumberFormat="1" applyFont="1" applyFill="1" applyBorder="1" applyAlignment="1"/>
    <xf numFmtId="165" fontId="9" fillId="0" borderId="0" xfId="2" applyFont="1" applyFill="1" applyBorder="1" applyAlignment="1" applyProtection="1">
      <alignment horizontal="right"/>
    </xf>
    <xf numFmtId="165" fontId="9" fillId="0" borderId="0" xfId="1" applyNumberFormat="1" applyFont="1" applyFill="1" applyBorder="1" applyAlignment="1">
      <alignment horizontal="center"/>
    </xf>
    <xf numFmtId="165" fontId="10" fillId="0" borderId="0" xfId="2" applyFont="1" applyFill="1" applyBorder="1" applyAlignment="1" applyProtection="1">
      <alignment horizontal="left"/>
    </xf>
    <xf numFmtId="165" fontId="10" fillId="0" borderId="0" xfId="2" applyFont="1" applyFill="1" applyBorder="1" applyAlignment="1" applyProtection="1">
      <alignment horizontal="right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wrapText="1"/>
    </xf>
    <xf numFmtId="0" fontId="9" fillId="0" borderId="2" xfId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10" fontId="9" fillId="0" borderId="1" xfId="2" applyNumberFormat="1" applyFont="1" applyFill="1" applyBorder="1" applyAlignment="1" applyProtection="1">
      <alignment horizontal="right"/>
    </xf>
    <xf numFmtId="0" fontId="13" fillId="0" borderId="0" xfId="1" applyFont="1" applyBorder="1"/>
    <xf numFmtId="0" fontId="12" fillId="0" borderId="0" xfId="1" applyFont="1" applyBorder="1" applyAlignment="1">
      <alignment wrapText="1"/>
    </xf>
    <xf numFmtId="0" fontId="9" fillId="0" borderId="1" xfId="1" applyFont="1" applyBorder="1" applyAlignment="1">
      <alignment horizontal="left"/>
    </xf>
    <xf numFmtId="166" fontId="14" fillId="0" borderId="0" xfId="1" applyNumberFormat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0" fontId="15" fillId="0" borderId="0" xfId="1" applyFont="1" applyBorder="1" applyAlignment="1">
      <alignment wrapText="1"/>
    </xf>
    <xf numFmtId="166" fontId="16" fillId="0" borderId="0" xfId="1" applyNumberFormat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3" fillId="0" borderId="0" xfId="1" applyFont="1" applyAlignment="1"/>
    <xf numFmtId="0" fontId="11" fillId="0" borderId="0" xfId="1" applyFont="1" applyFill="1" applyBorder="1" applyAlignment="1">
      <alignment wrapText="1"/>
    </xf>
    <xf numFmtId="0" fontId="17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8" fillId="0" borderId="0" xfId="1" applyFont="1" applyBorder="1" applyAlignment="1">
      <alignment wrapText="1"/>
    </xf>
    <xf numFmtId="0" fontId="13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2" fontId="9" fillId="0" borderId="0" xfId="1" applyNumberFormat="1" applyFont="1" applyBorder="1" applyAlignment="1">
      <alignment horizontal="right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10" fontId="9" fillId="0" borderId="0" xfId="2" applyNumberFormat="1" applyFont="1" applyFill="1" applyBorder="1" applyAlignment="1" applyProtection="1">
      <alignment horizontal="right"/>
    </xf>
    <xf numFmtId="0" fontId="13" fillId="0" borderId="0" xfId="1" applyFont="1" applyBorder="1" applyAlignment="1">
      <alignment horizontal="right"/>
    </xf>
    <xf numFmtId="0" fontId="13" fillId="0" borderId="0" xfId="1" applyFont="1"/>
    <xf numFmtId="0" fontId="8" fillId="2" borderId="5" xfId="1" applyFont="1" applyFill="1" applyBorder="1" applyAlignment="1">
      <alignment horizontal="center"/>
    </xf>
    <xf numFmtId="10" fontId="8" fillId="0" borderId="5" xfId="1" applyNumberFormat="1" applyFont="1" applyBorder="1" applyAlignment="1">
      <alignment horizontal="center"/>
    </xf>
    <xf numFmtId="165" fontId="8" fillId="0" borderId="5" xfId="1" applyNumberFormat="1" applyFont="1" applyBorder="1" applyAlignment="1">
      <alignment horizontal="right"/>
    </xf>
    <xf numFmtId="10" fontId="8" fillId="0" borderId="5" xfId="1" applyNumberFormat="1" applyFont="1" applyBorder="1" applyAlignment="1">
      <alignment horizontal="left"/>
    </xf>
    <xf numFmtId="165" fontId="8" fillId="6" borderId="5" xfId="1" applyNumberFormat="1" applyFont="1" applyFill="1" applyBorder="1" applyAlignment="1">
      <alignment horizontal="right"/>
    </xf>
    <xf numFmtId="0" fontId="9" fillId="7" borderId="1" xfId="1" applyFont="1" applyFill="1" applyBorder="1" applyAlignment="1">
      <alignment wrapText="1"/>
    </xf>
    <xf numFmtId="2" fontId="9" fillId="7" borderId="1" xfId="1" applyNumberFormat="1" applyFont="1" applyFill="1" applyBorder="1" applyAlignment="1"/>
    <xf numFmtId="2" fontId="9" fillId="7" borderId="0" xfId="1" applyNumberFormat="1" applyFont="1" applyFill="1" applyBorder="1" applyAlignment="1"/>
    <xf numFmtId="165" fontId="9" fillId="7" borderId="0" xfId="2" applyFont="1" applyFill="1" applyBorder="1" applyAlignment="1" applyProtection="1">
      <alignment horizontal="right"/>
    </xf>
    <xf numFmtId="0" fontId="9" fillId="0" borderId="2" xfId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0" fontId="8" fillId="0" borderId="5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2" fontId="8" fillId="2" borderId="5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2" borderId="5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</cellXfs>
  <cellStyles count="7">
    <cellStyle name="Excel Built-in Currency" xfId="6"/>
    <cellStyle name="Moeda 2" xfId="2"/>
    <cellStyle name="Normal" xfId="0" builtinId="0"/>
    <cellStyle name="Normal 2" xfId="1"/>
    <cellStyle name="Porcentagem 2" xfId="5"/>
    <cellStyle name="Separador de milhares 2" xfId="4"/>
    <cellStyle name="Título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0</xdr:rowOff>
    </xdr:from>
    <xdr:to>
      <xdr:col>1</xdr:col>
      <xdr:colOff>914400</xdr:colOff>
      <xdr:row>4</xdr:row>
      <xdr:rowOff>0</xdr:rowOff>
    </xdr:to>
    <xdr:pic>
      <xdr:nvPicPr>
        <xdr:cNvPr id="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7217" t="22681" r="76195" b="32713"/>
        <a:stretch>
          <a:fillRect/>
        </a:stretch>
      </xdr:blipFill>
      <xdr:spPr bwMode="auto">
        <a:xfrm>
          <a:off x="581025" y="1428750"/>
          <a:ext cx="885825" cy="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923925</xdr:colOff>
      <xdr:row>4</xdr:row>
      <xdr:rowOff>0</xdr:rowOff>
    </xdr:from>
    <xdr:to>
      <xdr:col>1</xdr:col>
      <xdr:colOff>3724275</xdr:colOff>
      <xdr:row>4</xdr:row>
      <xdr:rowOff>0</xdr:rowOff>
    </xdr:to>
    <xdr:pic>
      <xdr:nvPicPr>
        <xdr:cNvPr id="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6375" y="1428750"/>
          <a:ext cx="2800350" cy="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abSelected="1" view="pageBreakPreview" topLeftCell="A23" zoomScale="130" zoomScaleNormal="100" zoomScaleSheetLayoutView="130" workbookViewId="0">
      <selection activeCell="D31" sqref="D31"/>
    </sheetView>
  </sheetViews>
  <sheetFormatPr defaultRowHeight="12.75" x14ac:dyDescent="0.2"/>
  <cols>
    <col min="1" max="1" width="8.28515625" style="17" customWidth="1"/>
    <col min="2" max="2" width="101.42578125" style="18" customWidth="1"/>
    <col min="3" max="3" width="7.5703125" style="19" customWidth="1"/>
    <col min="4" max="4" width="4.85546875" style="19" customWidth="1"/>
    <col min="5" max="5" width="7" style="4" customWidth="1"/>
    <col min="6" max="6" width="8" style="4" bestFit="1" customWidth="1"/>
    <col min="7" max="7" width="8.28515625" style="4" bestFit="1" customWidth="1"/>
    <col min="8" max="8" width="9.140625" style="4" bestFit="1" customWidth="1"/>
    <col min="9" max="9" width="10.7109375" style="4" customWidth="1"/>
    <col min="10" max="10" width="11" style="4" customWidth="1"/>
    <col min="11" max="11" width="10.85546875" style="3" customWidth="1"/>
    <col min="12" max="12" width="11.42578125" style="3" customWidth="1"/>
    <col min="13" max="13" width="13.85546875" style="4" customWidth="1"/>
    <col min="14" max="14" width="15.140625" style="20" customWidth="1"/>
    <col min="15" max="16384" width="9.140625" style="2"/>
  </cols>
  <sheetData>
    <row r="1" spans="1:14" ht="23.25" customHeight="1" x14ac:dyDescent="0.2">
      <c r="A1" s="123" t="s">
        <v>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"/>
    </row>
    <row r="2" spans="1:14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"/>
    </row>
    <row r="3" spans="1:14" x14ac:dyDescent="0.2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"/>
    </row>
    <row r="4" spans="1:14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"/>
    </row>
    <row r="5" spans="1:14" x14ac:dyDescent="0.2">
      <c r="A5" s="122" t="s">
        <v>0</v>
      </c>
      <c r="B5" s="126" t="s">
        <v>1</v>
      </c>
      <c r="C5" s="122" t="s">
        <v>2</v>
      </c>
      <c r="D5" s="122" t="s">
        <v>3</v>
      </c>
      <c r="E5" s="122" t="s">
        <v>4</v>
      </c>
      <c r="F5" s="122" t="s">
        <v>51</v>
      </c>
      <c r="G5" s="122"/>
      <c r="H5" s="120" t="s">
        <v>5</v>
      </c>
      <c r="I5" s="120"/>
      <c r="J5" s="120" t="s">
        <v>6</v>
      </c>
      <c r="K5" s="120"/>
      <c r="L5" s="120" t="s">
        <v>7</v>
      </c>
      <c r="M5" s="120"/>
      <c r="N5" s="15"/>
    </row>
    <row r="6" spans="1:14" ht="13.5" x14ac:dyDescent="0.2">
      <c r="A6" s="122"/>
      <c r="B6" s="126"/>
      <c r="C6" s="122"/>
      <c r="D6" s="122"/>
      <c r="E6" s="122"/>
      <c r="F6" s="106" t="s">
        <v>73</v>
      </c>
      <c r="G6" s="106" t="s">
        <v>9</v>
      </c>
      <c r="H6" s="106" t="s">
        <v>73</v>
      </c>
      <c r="I6" s="106" t="s">
        <v>9</v>
      </c>
      <c r="J6" s="106" t="s">
        <v>73</v>
      </c>
      <c r="K6" s="106" t="s">
        <v>9</v>
      </c>
      <c r="L6" s="106" t="s">
        <v>8</v>
      </c>
      <c r="M6" s="106" t="s">
        <v>9</v>
      </c>
      <c r="N6" s="8"/>
    </row>
    <row r="7" spans="1:14" x14ac:dyDescent="0.2">
      <c r="A7" s="25">
        <v>1</v>
      </c>
      <c r="B7" s="26" t="s">
        <v>10</v>
      </c>
      <c r="C7" s="25"/>
      <c r="D7" s="25"/>
      <c r="E7" s="25"/>
      <c r="F7" s="27"/>
      <c r="G7" s="27"/>
      <c r="H7" s="25"/>
      <c r="I7" s="25"/>
      <c r="J7" s="25"/>
      <c r="K7" s="25"/>
      <c r="L7" s="25"/>
      <c r="M7" s="28">
        <f>ROUND((M8+M11+M16),2)</f>
        <v>0</v>
      </c>
      <c r="N7" s="9"/>
    </row>
    <row r="8" spans="1:14" x14ac:dyDescent="0.2">
      <c r="A8" s="29" t="s">
        <v>11</v>
      </c>
      <c r="B8" s="30" t="s">
        <v>12</v>
      </c>
      <c r="C8" s="29"/>
      <c r="D8" s="29"/>
      <c r="E8" s="29"/>
      <c r="F8" s="31"/>
      <c r="G8" s="31"/>
      <c r="H8" s="29"/>
      <c r="I8" s="29"/>
      <c r="J8" s="29"/>
      <c r="K8" s="29"/>
      <c r="L8" s="29"/>
      <c r="M8" s="32">
        <f>ROUND(SUM(M9:M10),2)</f>
        <v>0</v>
      </c>
      <c r="N8" s="6"/>
    </row>
    <row r="9" spans="1:14" s="10" customFormat="1" x14ac:dyDescent="0.2">
      <c r="A9" s="33" t="s">
        <v>13</v>
      </c>
      <c r="B9" s="34" t="s">
        <v>14</v>
      </c>
      <c r="C9" s="35" t="s">
        <v>15</v>
      </c>
      <c r="D9" s="33" t="s">
        <v>16</v>
      </c>
      <c r="E9" s="36">
        <v>2</v>
      </c>
      <c r="F9" s="37"/>
      <c r="G9" s="37"/>
      <c r="H9" s="38">
        <v>0</v>
      </c>
      <c r="I9" s="38">
        <f>ROUND(E9*H9,2)</f>
        <v>0</v>
      </c>
      <c r="J9" s="38">
        <v>0</v>
      </c>
      <c r="K9" s="38">
        <f>ROUND(J9*E9,2)</f>
        <v>0</v>
      </c>
      <c r="L9" s="38">
        <f>ROUND(H9+J9,2)</f>
        <v>0</v>
      </c>
      <c r="M9" s="39">
        <f>ROUND(K9+I9,2)</f>
        <v>0</v>
      </c>
      <c r="N9" s="6"/>
    </row>
    <row r="10" spans="1:14" s="10" customFormat="1" x14ac:dyDescent="0.2">
      <c r="A10" s="33" t="s">
        <v>69</v>
      </c>
      <c r="B10" s="40" t="s">
        <v>70</v>
      </c>
      <c r="C10" s="35" t="s">
        <v>15</v>
      </c>
      <c r="D10" s="33" t="s">
        <v>25</v>
      </c>
      <c r="E10" s="36">
        <v>50</v>
      </c>
      <c r="F10" s="37"/>
      <c r="G10" s="37"/>
      <c r="H10" s="38">
        <v>0</v>
      </c>
      <c r="I10" s="38">
        <f>ROUND(E10*H10,2)</f>
        <v>0</v>
      </c>
      <c r="J10" s="38">
        <v>0</v>
      </c>
      <c r="K10" s="38">
        <f>ROUND(J10*E10,2)</f>
        <v>0</v>
      </c>
      <c r="L10" s="38">
        <f>ROUND(H10+J10,2)</f>
        <v>0</v>
      </c>
      <c r="M10" s="39">
        <f>ROUND(K10+I10,2)</f>
        <v>0</v>
      </c>
      <c r="N10" s="6"/>
    </row>
    <row r="11" spans="1:14" s="10" customFormat="1" x14ac:dyDescent="0.2">
      <c r="A11" s="29" t="s">
        <v>17</v>
      </c>
      <c r="B11" s="30" t="s">
        <v>52</v>
      </c>
      <c r="C11" s="41"/>
      <c r="D11" s="41"/>
      <c r="E11" s="42"/>
      <c r="F11" s="43"/>
      <c r="G11" s="43"/>
      <c r="H11" s="44"/>
      <c r="I11" s="44"/>
      <c r="J11" s="44"/>
      <c r="K11" s="44"/>
      <c r="L11" s="44"/>
      <c r="M11" s="32">
        <f>ROUND(SUM(M12:M15),2)</f>
        <v>0</v>
      </c>
      <c r="N11" s="9"/>
    </row>
    <row r="12" spans="1:14" s="10" customFormat="1" x14ac:dyDescent="0.2">
      <c r="A12" s="33" t="s">
        <v>18</v>
      </c>
      <c r="B12" s="45" t="s">
        <v>53</v>
      </c>
      <c r="C12" s="34" t="s">
        <v>15</v>
      </c>
      <c r="D12" s="33" t="s">
        <v>16</v>
      </c>
      <c r="E12" s="36">
        <v>38.549999999999997</v>
      </c>
      <c r="F12" s="37"/>
      <c r="G12" s="37"/>
      <c r="H12" s="38">
        <v>0</v>
      </c>
      <c r="I12" s="38">
        <f>ROUND(E12*H12,2)</f>
        <v>0</v>
      </c>
      <c r="J12" s="38">
        <v>0</v>
      </c>
      <c r="K12" s="38">
        <f>ROUND(J12*E12,2)</f>
        <v>0</v>
      </c>
      <c r="L12" s="38">
        <f>ROUND(H12+J12,2)</f>
        <v>0</v>
      </c>
      <c r="M12" s="39">
        <f>ROUND(K12+I12,2)</f>
        <v>0</v>
      </c>
      <c r="N12" s="9"/>
    </row>
    <row r="13" spans="1:14" s="10" customFormat="1" x14ac:dyDescent="0.2">
      <c r="A13" s="33" t="s">
        <v>54</v>
      </c>
      <c r="B13" s="45" t="s">
        <v>75</v>
      </c>
      <c r="C13" s="34" t="s">
        <v>15</v>
      </c>
      <c r="D13" s="33" t="s">
        <v>16</v>
      </c>
      <c r="E13" s="36">
        <v>35</v>
      </c>
      <c r="F13" s="37"/>
      <c r="G13" s="37"/>
      <c r="H13" s="38">
        <v>0</v>
      </c>
      <c r="I13" s="38">
        <f>ROUND(E13*H13,2)</f>
        <v>0</v>
      </c>
      <c r="J13" s="38">
        <v>0</v>
      </c>
      <c r="K13" s="38">
        <f>ROUND(J13*E13,2)</f>
        <v>0</v>
      </c>
      <c r="L13" s="38">
        <f>ROUND(H13+J13,2)</f>
        <v>0</v>
      </c>
      <c r="M13" s="39">
        <f>ROUND(K13+I13,2)</f>
        <v>0</v>
      </c>
      <c r="N13" s="9"/>
    </row>
    <row r="14" spans="1:14" s="10" customFormat="1" x14ac:dyDescent="0.2">
      <c r="A14" s="33" t="s">
        <v>55</v>
      </c>
      <c r="B14" s="45" t="s">
        <v>82</v>
      </c>
      <c r="C14" s="34" t="s">
        <v>15</v>
      </c>
      <c r="D14" s="33" t="s">
        <v>25</v>
      </c>
      <c r="E14" s="36">
        <v>20.18</v>
      </c>
      <c r="F14" s="37"/>
      <c r="G14" s="37"/>
      <c r="H14" s="38">
        <v>0</v>
      </c>
      <c r="I14" s="38">
        <f>ROUND(E14*H14,2)</f>
        <v>0</v>
      </c>
      <c r="J14" s="38">
        <v>0</v>
      </c>
      <c r="K14" s="38">
        <f>ROUND(J14*E14,2)</f>
        <v>0</v>
      </c>
      <c r="L14" s="38">
        <f>ROUND(H14+J14,2)</f>
        <v>0</v>
      </c>
      <c r="M14" s="39">
        <f>ROUND(K14+I14,2)</f>
        <v>0</v>
      </c>
      <c r="N14" s="6"/>
    </row>
    <row r="15" spans="1:14" s="10" customFormat="1" x14ac:dyDescent="0.2">
      <c r="A15" s="33" t="s">
        <v>76</v>
      </c>
      <c r="B15" s="45" t="s">
        <v>56</v>
      </c>
      <c r="C15" s="34" t="s">
        <v>15</v>
      </c>
      <c r="D15" s="33" t="s">
        <v>19</v>
      </c>
      <c r="E15" s="37">
        <v>0.77</v>
      </c>
      <c r="F15" s="37"/>
      <c r="G15" s="37"/>
      <c r="H15" s="38">
        <v>0</v>
      </c>
      <c r="I15" s="38">
        <f>ROUND(E15*H15,2)</f>
        <v>0</v>
      </c>
      <c r="J15" s="38">
        <v>0</v>
      </c>
      <c r="K15" s="38">
        <f>ROUND(J15*E15,2)</f>
        <v>0</v>
      </c>
      <c r="L15" s="38">
        <f>ROUND(H15+J15,2)</f>
        <v>0</v>
      </c>
      <c r="M15" s="39">
        <f>ROUND(K15+I15,2)</f>
        <v>0</v>
      </c>
      <c r="N15" s="6"/>
    </row>
    <row r="16" spans="1:14" s="10" customFormat="1" x14ac:dyDescent="0.2">
      <c r="A16" s="29" t="s">
        <v>20</v>
      </c>
      <c r="B16" s="30" t="s">
        <v>21</v>
      </c>
      <c r="C16" s="41"/>
      <c r="D16" s="41"/>
      <c r="E16" s="42"/>
      <c r="F16" s="43"/>
      <c r="G16" s="43"/>
      <c r="H16" s="44"/>
      <c r="I16" s="44"/>
      <c r="J16" s="44"/>
      <c r="K16" s="44"/>
      <c r="L16" s="44"/>
      <c r="M16" s="32">
        <f>ROUND(SUM(M17:M17),2)</f>
        <v>0</v>
      </c>
      <c r="N16" s="6"/>
    </row>
    <row r="17" spans="1:14" s="10" customFormat="1" x14ac:dyDescent="0.2">
      <c r="A17" s="33" t="s">
        <v>22</v>
      </c>
      <c r="B17" s="45" t="s">
        <v>23</v>
      </c>
      <c r="C17" s="34" t="s">
        <v>15</v>
      </c>
      <c r="D17" s="33" t="s">
        <v>19</v>
      </c>
      <c r="E17" s="36">
        <v>6</v>
      </c>
      <c r="F17" s="46">
        <v>0</v>
      </c>
      <c r="G17" s="46"/>
      <c r="H17" s="38">
        <v>0</v>
      </c>
      <c r="I17" s="38">
        <f>ROUND(E17*H17,2)</f>
        <v>0</v>
      </c>
      <c r="J17" s="38">
        <v>0</v>
      </c>
      <c r="K17" s="38">
        <f>ROUND(J17*E17,2)</f>
        <v>0</v>
      </c>
      <c r="L17" s="38">
        <f>ROUND(H17+J17,2)</f>
        <v>0</v>
      </c>
      <c r="M17" s="39">
        <f>ROUND(K17+I17,2)</f>
        <v>0</v>
      </c>
      <c r="N17" s="6"/>
    </row>
    <row r="18" spans="1:14" s="14" customFormat="1" x14ac:dyDescent="0.2">
      <c r="A18" s="25">
        <v>2</v>
      </c>
      <c r="B18" s="47" t="s">
        <v>30</v>
      </c>
      <c r="C18" s="48"/>
      <c r="D18" s="48"/>
      <c r="E18" s="49"/>
      <c r="F18" s="50"/>
      <c r="G18" s="50"/>
      <c r="H18" s="51"/>
      <c r="I18" s="51"/>
      <c r="J18" s="51"/>
      <c r="K18" s="51"/>
      <c r="L18" s="51"/>
      <c r="M18" s="51">
        <f>ROUND((M19+M21),2)</f>
        <v>0</v>
      </c>
      <c r="N18" s="6"/>
    </row>
    <row r="19" spans="1:14" x14ac:dyDescent="0.2">
      <c r="A19" s="52" t="s">
        <v>24</v>
      </c>
      <c r="B19" s="53" t="s">
        <v>31</v>
      </c>
      <c r="C19" s="29"/>
      <c r="D19" s="29"/>
      <c r="E19" s="54"/>
      <c r="F19" s="55"/>
      <c r="G19" s="55"/>
      <c r="H19" s="56"/>
      <c r="I19" s="56"/>
      <c r="J19" s="56"/>
      <c r="K19" s="56"/>
      <c r="L19" s="56"/>
      <c r="M19" s="57">
        <f>ROUND(SUM(M20:M20),2)</f>
        <v>0</v>
      </c>
      <c r="N19" s="6"/>
    </row>
    <row r="20" spans="1:14" s="12" customFormat="1" ht="22.5" x14ac:dyDescent="0.2">
      <c r="A20" s="58" t="s">
        <v>61</v>
      </c>
      <c r="B20" s="111" t="s">
        <v>81</v>
      </c>
      <c r="C20" s="34" t="s">
        <v>15</v>
      </c>
      <c r="D20" s="33" t="s">
        <v>16</v>
      </c>
      <c r="E20" s="36">
        <v>24.3</v>
      </c>
      <c r="F20" s="46">
        <v>0</v>
      </c>
      <c r="G20" s="46"/>
      <c r="H20" s="38">
        <v>0</v>
      </c>
      <c r="I20" s="38">
        <f>ROUND(E20*H20,2)</f>
        <v>0</v>
      </c>
      <c r="J20" s="38">
        <v>0</v>
      </c>
      <c r="K20" s="38">
        <f>ROUND(J20*E20,2)</f>
        <v>0</v>
      </c>
      <c r="L20" s="59">
        <f>ROUND(H20+J20,2)</f>
        <v>0</v>
      </c>
      <c r="M20" s="60">
        <f>ROUND(K20+I20,2)</f>
        <v>0</v>
      </c>
      <c r="N20" s="6"/>
    </row>
    <row r="21" spans="1:14" s="11" customFormat="1" x14ac:dyDescent="0.2">
      <c r="A21" s="52" t="s">
        <v>27</v>
      </c>
      <c r="B21" s="53" t="s">
        <v>32</v>
      </c>
      <c r="C21" s="29"/>
      <c r="D21" s="29"/>
      <c r="E21" s="54"/>
      <c r="F21" s="55"/>
      <c r="G21" s="55"/>
      <c r="H21" s="56"/>
      <c r="I21" s="56"/>
      <c r="J21" s="56"/>
      <c r="K21" s="56"/>
      <c r="L21" s="56"/>
      <c r="M21" s="57">
        <f>ROUND(SUM(M22:M26),2)</f>
        <v>0</v>
      </c>
      <c r="N21" s="6"/>
    </row>
    <row r="22" spans="1:14" s="11" customFormat="1" ht="22.5" customHeight="1" x14ac:dyDescent="0.2">
      <c r="A22" s="33" t="s">
        <v>62</v>
      </c>
      <c r="B22" s="34" t="s">
        <v>50</v>
      </c>
      <c r="C22" s="34" t="s">
        <v>15</v>
      </c>
      <c r="D22" s="33" t="s">
        <v>16</v>
      </c>
      <c r="E22" s="36">
        <v>10.5</v>
      </c>
      <c r="F22" s="38">
        <v>0</v>
      </c>
      <c r="G22" s="38">
        <f>ROUND(E22*F22,2)</f>
        <v>0</v>
      </c>
      <c r="H22" s="38">
        <v>0</v>
      </c>
      <c r="I22" s="38">
        <f>ROUND(E22*H22,2)</f>
        <v>0</v>
      </c>
      <c r="J22" s="38">
        <v>0</v>
      </c>
      <c r="K22" s="38">
        <f>ROUND(J22*E22,2)</f>
        <v>0</v>
      </c>
      <c r="L22" s="38">
        <f>ROUND(H22+J22,2)</f>
        <v>0</v>
      </c>
      <c r="M22" s="39">
        <f>ROUND(K22+I22,2)</f>
        <v>0</v>
      </c>
      <c r="N22" s="6"/>
    </row>
    <row r="23" spans="1:14" s="11" customFormat="1" ht="22.5" x14ac:dyDescent="0.2">
      <c r="A23" s="33" t="s">
        <v>63</v>
      </c>
      <c r="B23" s="34" t="s">
        <v>78</v>
      </c>
      <c r="C23" s="34" t="s">
        <v>15</v>
      </c>
      <c r="D23" s="33" t="s">
        <v>16</v>
      </c>
      <c r="E23" s="36">
        <v>28</v>
      </c>
      <c r="F23" s="38">
        <v>0</v>
      </c>
      <c r="G23" s="38">
        <f>ROUND(E23*F23,2)</f>
        <v>0</v>
      </c>
      <c r="H23" s="38">
        <v>0</v>
      </c>
      <c r="I23" s="38">
        <f>ROUND(E23*H23,2)</f>
        <v>0</v>
      </c>
      <c r="J23" s="38">
        <v>0</v>
      </c>
      <c r="K23" s="38">
        <f>ROUND(J23*E23,2)</f>
        <v>0</v>
      </c>
      <c r="L23" s="38">
        <f>ROUND(H23+J23,2)</f>
        <v>0</v>
      </c>
      <c r="M23" s="39">
        <f>ROUND(K23+I23,2)</f>
        <v>0</v>
      </c>
      <c r="N23" s="6"/>
    </row>
    <row r="24" spans="1:14" s="11" customFormat="1" x14ac:dyDescent="0.2">
      <c r="A24" s="33" t="s">
        <v>64</v>
      </c>
      <c r="B24" s="40" t="s">
        <v>49</v>
      </c>
      <c r="C24" s="34" t="s">
        <v>15</v>
      </c>
      <c r="D24" s="33" t="s">
        <v>16</v>
      </c>
      <c r="E24" s="37">
        <v>24.3</v>
      </c>
      <c r="F24" s="37"/>
      <c r="G24" s="37"/>
      <c r="H24" s="38">
        <v>0</v>
      </c>
      <c r="I24" s="38">
        <f>ROUND(E24*H24,2)</f>
        <v>0</v>
      </c>
      <c r="J24" s="38">
        <v>0</v>
      </c>
      <c r="K24" s="38">
        <f>ROUND(J24*E24,2)</f>
        <v>0</v>
      </c>
      <c r="L24" s="38">
        <f>ROUND(H24+J24,2)</f>
        <v>0</v>
      </c>
      <c r="M24" s="39">
        <f>ROUND(K24+I24,2)</f>
        <v>0</v>
      </c>
      <c r="N24" s="6"/>
    </row>
    <row r="25" spans="1:14" s="11" customFormat="1" ht="22.5" customHeight="1" x14ac:dyDescent="0.2">
      <c r="A25" s="33" t="s">
        <v>65</v>
      </c>
      <c r="B25" s="34" t="s">
        <v>57</v>
      </c>
      <c r="C25" s="34" t="s">
        <v>15</v>
      </c>
      <c r="D25" s="33" t="s">
        <v>25</v>
      </c>
      <c r="E25" s="37">
        <v>38.24</v>
      </c>
      <c r="F25" s="37"/>
      <c r="G25" s="37"/>
      <c r="H25" s="38">
        <v>0</v>
      </c>
      <c r="I25" s="38">
        <f>ROUND(E25*H25,2)</f>
        <v>0</v>
      </c>
      <c r="J25" s="38">
        <v>0</v>
      </c>
      <c r="K25" s="38">
        <f>ROUND(J25*E25,2)</f>
        <v>0</v>
      </c>
      <c r="L25" s="38">
        <f>ROUND(H25+J25,2)</f>
        <v>0</v>
      </c>
      <c r="M25" s="39">
        <f>ROUND(K25+I25,2)</f>
        <v>0</v>
      </c>
      <c r="N25" s="6"/>
    </row>
    <row r="26" spans="1:14" s="11" customFormat="1" ht="22.5" customHeight="1" x14ac:dyDescent="0.2">
      <c r="A26" s="33" t="s">
        <v>77</v>
      </c>
      <c r="B26" s="34" t="s">
        <v>58</v>
      </c>
      <c r="C26" s="34" t="s">
        <v>15</v>
      </c>
      <c r="D26" s="33" t="s">
        <v>25</v>
      </c>
      <c r="E26" s="36">
        <v>1.98</v>
      </c>
      <c r="F26" s="37"/>
      <c r="G26" s="37"/>
      <c r="H26" s="38">
        <v>0</v>
      </c>
      <c r="I26" s="38">
        <f>ROUND(E26*H26,2)</f>
        <v>0</v>
      </c>
      <c r="J26" s="38">
        <v>0</v>
      </c>
      <c r="K26" s="38">
        <f>ROUND(J26*E26,2)</f>
        <v>0</v>
      </c>
      <c r="L26" s="38">
        <f>ROUND(H26+J26,2)</f>
        <v>0</v>
      </c>
      <c r="M26" s="39">
        <f>ROUND(K26+I26,2)</f>
        <v>0</v>
      </c>
      <c r="N26" s="6"/>
    </row>
    <row r="27" spans="1:14" s="11" customFormat="1" x14ac:dyDescent="0.2">
      <c r="A27" s="25">
        <v>3</v>
      </c>
      <c r="B27" s="47" t="s">
        <v>33</v>
      </c>
      <c r="C27" s="48"/>
      <c r="D27" s="48"/>
      <c r="E27" s="49"/>
      <c r="F27" s="50"/>
      <c r="G27" s="50"/>
      <c r="H27" s="51"/>
      <c r="I27" s="51"/>
      <c r="J27" s="51"/>
      <c r="K27" s="51"/>
      <c r="L27" s="51"/>
      <c r="M27" s="51">
        <f>ROUND((M28),2)</f>
        <v>0</v>
      </c>
      <c r="N27" s="6"/>
    </row>
    <row r="28" spans="1:14" s="11" customFormat="1" x14ac:dyDescent="0.2">
      <c r="A28" s="52" t="s">
        <v>66</v>
      </c>
      <c r="B28" s="53" t="s">
        <v>34</v>
      </c>
      <c r="C28" s="29"/>
      <c r="D28" s="29"/>
      <c r="E28" s="54"/>
      <c r="F28" s="55"/>
      <c r="G28" s="55"/>
      <c r="H28" s="56"/>
      <c r="I28" s="56"/>
      <c r="J28" s="56"/>
      <c r="K28" s="56"/>
      <c r="L28" s="56"/>
      <c r="M28" s="57">
        <f>ROUND(SUM(M29:M30),2)</f>
        <v>0</v>
      </c>
      <c r="N28" s="6"/>
    </row>
    <row r="29" spans="1:14" s="10" customFormat="1" x14ac:dyDescent="0.2">
      <c r="A29" s="33" t="s">
        <v>67</v>
      </c>
      <c r="B29" s="34" t="s">
        <v>59</v>
      </c>
      <c r="C29" s="34" t="s">
        <v>15</v>
      </c>
      <c r="D29" s="61" t="s">
        <v>16</v>
      </c>
      <c r="E29" s="36">
        <v>0.81</v>
      </c>
      <c r="F29" s="37"/>
      <c r="G29" s="37"/>
      <c r="H29" s="38">
        <v>0</v>
      </c>
      <c r="I29" s="38">
        <f t="shared" ref="I29:I30" si="0">ROUND(E29*H29,2)</f>
        <v>0</v>
      </c>
      <c r="J29" s="38">
        <v>0</v>
      </c>
      <c r="K29" s="38">
        <f t="shared" ref="K29" si="1">ROUND(J29*E29,2)</f>
        <v>0</v>
      </c>
      <c r="L29" s="38">
        <f t="shared" ref="L29" si="2">ROUND(H29+J29,2)</f>
        <v>0</v>
      </c>
      <c r="M29" s="39">
        <f t="shared" ref="M29:M30" si="3">ROUND(K29+I29,2)</f>
        <v>0</v>
      </c>
      <c r="N29" s="6"/>
    </row>
    <row r="30" spans="1:14" s="10" customFormat="1" x14ac:dyDescent="0.2">
      <c r="A30" s="33" t="s">
        <v>68</v>
      </c>
      <c r="B30" s="34" t="s">
        <v>60</v>
      </c>
      <c r="C30" s="34" t="s">
        <v>15</v>
      </c>
      <c r="D30" s="33" t="s">
        <v>16</v>
      </c>
      <c r="E30" s="37">
        <v>8.07</v>
      </c>
      <c r="F30" s="37"/>
      <c r="G30" s="37"/>
      <c r="H30" s="62">
        <v>0</v>
      </c>
      <c r="I30" s="38">
        <f t="shared" si="0"/>
        <v>0</v>
      </c>
      <c r="J30" s="62">
        <v>0</v>
      </c>
      <c r="K30" s="38">
        <f t="shared" ref="K30" si="4">ROUND(J30*E30,2)</f>
        <v>0</v>
      </c>
      <c r="L30" s="38">
        <f t="shared" ref="L30" si="5">ROUND(H30+J30,2)</f>
        <v>0</v>
      </c>
      <c r="M30" s="39">
        <f t="shared" si="3"/>
        <v>0</v>
      </c>
      <c r="N30" s="6"/>
    </row>
    <row r="31" spans="1:14" s="10" customFormat="1" x14ac:dyDescent="0.2">
      <c r="A31" s="25">
        <v>4</v>
      </c>
      <c r="B31" s="47" t="s">
        <v>35</v>
      </c>
      <c r="C31" s="48"/>
      <c r="D31" s="48"/>
      <c r="E31" s="49"/>
      <c r="F31" s="50"/>
      <c r="G31" s="50"/>
      <c r="H31" s="51"/>
      <c r="I31" s="51"/>
      <c r="J31" s="51"/>
      <c r="K31" s="51"/>
      <c r="L31" s="51"/>
      <c r="M31" s="51">
        <f>ROUND(SUM(M32:M32),2)</f>
        <v>0</v>
      </c>
      <c r="N31" s="6"/>
    </row>
    <row r="32" spans="1:14" s="10" customFormat="1" x14ac:dyDescent="0.2">
      <c r="A32" s="33" t="s">
        <v>28</v>
      </c>
      <c r="B32" s="34" t="s">
        <v>79</v>
      </c>
      <c r="C32" s="34" t="s">
        <v>80</v>
      </c>
      <c r="D32" s="33" t="s">
        <v>26</v>
      </c>
      <c r="E32" s="112">
        <v>11.25</v>
      </c>
      <c r="F32" s="37"/>
      <c r="G32" s="37"/>
      <c r="H32" s="38">
        <v>0</v>
      </c>
      <c r="I32" s="38">
        <f>ROUND(E32*H32,2)</f>
        <v>0</v>
      </c>
      <c r="J32" s="38"/>
      <c r="K32" s="38"/>
      <c r="L32" s="63">
        <f>ROUND(H32+J32,2)</f>
        <v>0</v>
      </c>
      <c r="M32" s="39">
        <f>ROUND(K32+I32,2)</f>
        <v>0</v>
      </c>
      <c r="N32" s="6"/>
    </row>
    <row r="33" spans="1:18" s="10" customFormat="1" x14ac:dyDescent="0.2">
      <c r="A33" s="25">
        <v>5</v>
      </c>
      <c r="B33" s="47" t="s">
        <v>36</v>
      </c>
      <c r="C33" s="48"/>
      <c r="D33" s="48"/>
      <c r="E33" s="49"/>
      <c r="F33" s="50"/>
      <c r="G33" s="50"/>
      <c r="H33" s="51"/>
      <c r="I33" s="51"/>
      <c r="J33" s="51"/>
      <c r="K33" s="51"/>
      <c r="L33" s="51"/>
      <c r="M33" s="51">
        <f>ROUND(SUM(M34:M34),2)</f>
        <v>0</v>
      </c>
      <c r="N33" s="6"/>
      <c r="O33" s="7"/>
      <c r="P33" s="7"/>
      <c r="Q33" s="7"/>
      <c r="R33" s="7"/>
    </row>
    <row r="34" spans="1:18" s="10" customFormat="1" x14ac:dyDescent="0.2">
      <c r="A34" s="64" t="s">
        <v>29</v>
      </c>
      <c r="B34" s="34" t="s">
        <v>71</v>
      </c>
      <c r="C34" s="34" t="s">
        <v>15</v>
      </c>
      <c r="D34" s="33" t="s">
        <v>16</v>
      </c>
      <c r="E34" s="36">
        <v>73.55</v>
      </c>
      <c r="F34" s="37"/>
      <c r="G34" s="37"/>
      <c r="H34" s="38">
        <v>0</v>
      </c>
      <c r="I34" s="38">
        <f>ROUND(E34*H34,2)</f>
        <v>0</v>
      </c>
      <c r="J34" s="38">
        <v>0</v>
      </c>
      <c r="K34" s="38">
        <f>ROUND(J34*E34,2)</f>
        <v>0</v>
      </c>
      <c r="L34" s="38">
        <f>ROUND(H34+J34,2)</f>
        <v>0</v>
      </c>
      <c r="M34" s="39">
        <f>ROUND(K34+I34,2)</f>
        <v>0</v>
      </c>
      <c r="N34" s="6"/>
      <c r="O34" s="7"/>
      <c r="P34" s="7"/>
      <c r="Q34" s="7"/>
      <c r="R34" s="7"/>
    </row>
    <row r="35" spans="1:18" s="16" customFormat="1" x14ac:dyDescent="0.2">
      <c r="A35" s="65"/>
      <c r="B35" s="66"/>
      <c r="C35" s="67"/>
      <c r="D35" s="68"/>
      <c r="E35" s="69"/>
      <c r="F35" s="69"/>
      <c r="G35" s="69"/>
      <c r="H35" s="70"/>
      <c r="I35" s="70"/>
      <c r="J35" s="70"/>
      <c r="K35" s="70"/>
      <c r="L35" s="70"/>
      <c r="M35" s="71"/>
      <c r="N35" s="6"/>
    </row>
    <row r="36" spans="1:18" s="16" customFormat="1" x14ac:dyDescent="0.2">
      <c r="A36" s="65"/>
      <c r="B36" s="66"/>
      <c r="C36" s="67"/>
      <c r="D36" s="68"/>
      <c r="E36" s="113"/>
      <c r="F36" s="113"/>
      <c r="G36" s="113"/>
      <c r="H36" s="114"/>
      <c r="I36" s="114"/>
      <c r="J36" s="70"/>
      <c r="K36" s="72">
        <f>SUM(K8:K34)</f>
        <v>0</v>
      </c>
      <c r="L36" s="72"/>
      <c r="M36" s="73"/>
      <c r="N36" s="6"/>
    </row>
    <row r="37" spans="1:18" s="16" customFormat="1" x14ac:dyDescent="0.2">
      <c r="A37" s="65"/>
      <c r="B37" s="66"/>
      <c r="C37" s="67"/>
      <c r="D37" s="68"/>
      <c r="E37" s="69"/>
      <c r="F37" s="69"/>
      <c r="G37" s="69"/>
      <c r="H37" s="70"/>
      <c r="I37" s="70"/>
      <c r="J37" s="70"/>
      <c r="K37" s="121" t="s">
        <v>37</v>
      </c>
      <c r="L37" s="121"/>
      <c r="M37" s="121"/>
      <c r="N37" s="13"/>
    </row>
    <row r="38" spans="1:18" s="16" customFormat="1" x14ac:dyDescent="0.2">
      <c r="A38" s="74"/>
      <c r="B38" s="75"/>
      <c r="C38" s="65"/>
      <c r="D38" s="65"/>
      <c r="E38" s="69"/>
      <c r="F38" s="69"/>
      <c r="G38" s="69"/>
      <c r="H38" s="70"/>
      <c r="I38" s="70"/>
      <c r="J38" s="70"/>
      <c r="K38" s="76" t="s">
        <v>38</v>
      </c>
      <c r="L38" s="77"/>
      <c r="M38" s="78">
        <v>0</v>
      </c>
      <c r="N38" s="13"/>
    </row>
    <row r="39" spans="1:18" s="16" customFormat="1" x14ac:dyDescent="0.2">
      <c r="A39" s="79"/>
      <c r="B39" s="80"/>
      <c r="C39" s="65"/>
      <c r="D39" s="65"/>
      <c r="E39" s="69"/>
      <c r="F39" s="69"/>
      <c r="G39" s="69"/>
      <c r="H39" s="70"/>
      <c r="I39" s="70"/>
      <c r="J39" s="70"/>
      <c r="K39" s="76" t="s">
        <v>39</v>
      </c>
      <c r="L39" s="81"/>
      <c r="M39" s="78">
        <v>0</v>
      </c>
      <c r="N39" s="13"/>
    </row>
    <row r="40" spans="1:18" s="16" customFormat="1" x14ac:dyDescent="0.2">
      <c r="A40" s="79"/>
      <c r="B40" s="80"/>
      <c r="C40" s="82"/>
      <c r="D40" s="125"/>
      <c r="E40" s="125"/>
      <c r="F40" s="83"/>
      <c r="G40" s="83"/>
      <c r="H40" s="70"/>
      <c r="I40" s="70"/>
      <c r="J40" s="70"/>
      <c r="K40" s="76" t="s">
        <v>40</v>
      </c>
      <c r="L40" s="81"/>
      <c r="M40" s="78">
        <v>0</v>
      </c>
      <c r="N40" s="13"/>
    </row>
    <row r="41" spans="1:18" s="16" customFormat="1" x14ac:dyDescent="0.2">
      <c r="A41" s="84"/>
      <c r="B41" s="85"/>
      <c r="C41" s="86"/>
      <c r="D41" s="118"/>
      <c r="E41" s="118"/>
      <c r="F41" s="87"/>
      <c r="G41" s="87"/>
      <c r="H41" s="70"/>
      <c r="I41" s="70"/>
      <c r="J41" s="70"/>
      <c r="K41" s="115" t="s">
        <v>41</v>
      </c>
      <c r="L41" s="116"/>
      <c r="M41" s="78">
        <v>0</v>
      </c>
      <c r="N41" s="13"/>
    </row>
    <row r="42" spans="1:18" s="16" customFormat="1" ht="12.75" customHeight="1" x14ac:dyDescent="0.2">
      <c r="A42" s="88"/>
      <c r="B42" s="89"/>
      <c r="C42" s="89"/>
      <c r="D42" s="119"/>
      <c r="E42" s="119"/>
      <c r="F42" s="90"/>
      <c r="G42" s="90"/>
      <c r="H42" s="70"/>
      <c r="I42" s="70"/>
      <c r="J42" s="70"/>
      <c r="K42" s="115" t="s">
        <v>42</v>
      </c>
      <c r="L42" s="116"/>
      <c r="M42" s="78">
        <v>0</v>
      </c>
      <c r="N42" s="13"/>
    </row>
    <row r="43" spans="1:18" s="16" customFormat="1" x14ac:dyDescent="0.2">
      <c r="A43" s="91"/>
      <c r="B43" s="92"/>
      <c r="C43" s="65"/>
      <c r="D43" s="65"/>
      <c r="E43" s="69"/>
      <c r="F43" s="69"/>
      <c r="G43" s="69"/>
      <c r="H43" s="70"/>
      <c r="I43" s="70"/>
      <c r="J43" s="70"/>
      <c r="K43" s="76" t="s">
        <v>72</v>
      </c>
      <c r="L43" s="81"/>
      <c r="M43" s="78">
        <v>0</v>
      </c>
      <c r="N43" s="13"/>
    </row>
    <row r="44" spans="1:18" s="16" customFormat="1" x14ac:dyDescent="0.2">
      <c r="A44" s="91"/>
      <c r="B44" s="92"/>
      <c r="C44" s="65"/>
      <c r="D44" s="65"/>
      <c r="E44" s="69"/>
      <c r="F44" s="69"/>
      <c r="G44" s="69"/>
      <c r="H44" s="70"/>
      <c r="I44" s="70"/>
      <c r="J44" s="70"/>
      <c r="K44" s="115" t="s">
        <v>43</v>
      </c>
      <c r="L44" s="116"/>
      <c r="M44" s="78">
        <v>0</v>
      </c>
      <c r="N44" s="13"/>
    </row>
    <row r="45" spans="1:18" s="16" customFormat="1" x14ac:dyDescent="0.2">
      <c r="A45" s="79"/>
      <c r="B45" s="93"/>
      <c r="C45" s="65"/>
      <c r="D45" s="65"/>
      <c r="E45" s="69"/>
      <c r="F45" s="69"/>
      <c r="G45" s="69"/>
      <c r="H45" s="70"/>
      <c r="I45" s="70"/>
      <c r="J45" s="70"/>
      <c r="K45" s="115" t="s">
        <v>44</v>
      </c>
      <c r="L45" s="116"/>
      <c r="M45" s="78">
        <v>0</v>
      </c>
      <c r="N45" s="13"/>
    </row>
    <row r="46" spans="1:18" s="16" customFormat="1" x14ac:dyDescent="0.2">
      <c r="A46" s="79"/>
      <c r="B46" s="94"/>
      <c r="C46" s="65"/>
      <c r="D46" s="65"/>
      <c r="E46" s="95"/>
      <c r="F46" s="95"/>
      <c r="G46" s="95"/>
      <c r="H46" s="70"/>
      <c r="I46" s="70"/>
      <c r="J46" s="70"/>
      <c r="K46" s="115" t="s">
        <v>45</v>
      </c>
      <c r="L46" s="116"/>
      <c r="M46" s="78">
        <v>0</v>
      </c>
      <c r="N46" s="13"/>
    </row>
    <row r="47" spans="1:18" s="16" customFormat="1" x14ac:dyDescent="0.2">
      <c r="A47" s="96"/>
      <c r="B47" s="88"/>
      <c r="C47" s="96"/>
      <c r="D47" s="96"/>
      <c r="E47" s="96"/>
      <c r="F47" s="97"/>
      <c r="G47" s="97"/>
      <c r="H47" s="70"/>
      <c r="I47" s="70"/>
      <c r="J47" s="70"/>
      <c r="K47" s="98" t="s">
        <v>46</v>
      </c>
      <c r="L47" s="98"/>
      <c r="M47" s="78">
        <f>ROUND((((1+M38+M40)*(1+M39)*(1+M41))/(1-M42))-1,4)</f>
        <v>0</v>
      </c>
      <c r="N47" s="13"/>
    </row>
    <row r="48" spans="1:18" s="16" customFormat="1" ht="15" x14ac:dyDescent="0.25">
      <c r="A48" s="99"/>
      <c r="B48" s="24"/>
      <c r="C48" s="94"/>
      <c r="D48" s="100"/>
      <c r="E48" s="100"/>
      <c r="F48" s="101"/>
      <c r="G48" s="101"/>
      <c r="H48" s="70"/>
      <c r="I48" s="70"/>
      <c r="J48" s="70"/>
      <c r="K48" s="102"/>
      <c r="L48" s="102"/>
      <c r="M48" s="103"/>
      <c r="N48" s="6"/>
    </row>
    <row r="49" spans="1:14" ht="15" customHeight="1" x14ac:dyDescent="0.25">
      <c r="A49" s="79"/>
      <c r="B49" s="22"/>
      <c r="C49" s="24"/>
      <c r="D49" s="24"/>
      <c r="E49" s="24"/>
      <c r="F49" s="24"/>
      <c r="G49" s="67"/>
      <c r="H49" s="67"/>
      <c r="I49" s="104"/>
      <c r="J49" s="117" t="s">
        <v>47</v>
      </c>
      <c r="K49" s="117"/>
      <c r="L49" s="107">
        <v>0</v>
      </c>
      <c r="M49" s="108">
        <f>M50*L49</f>
        <v>0</v>
      </c>
      <c r="N49" s="6"/>
    </row>
    <row r="50" spans="1:14" ht="15" customHeight="1" x14ac:dyDescent="0.25">
      <c r="A50" s="105"/>
      <c r="B50" s="22"/>
      <c r="C50" s="21"/>
      <c r="D50" s="21"/>
      <c r="E50" s="21"/>
      <c r="F50" s="21"/>
      <c r="G50" s="67"/>
      <c r="H50" s="67"/>
      <c r="I50" s="104"/>
      <c r="J50" s="117" t="s">
        <v>74</v>
      </c>
      <c r="K50" s="117"/>
      <c r="L50" s="109"/>
      <c r="M50" s="108">
        <f>M7+M18+M27+M31+M33</f>
        <v>0</v>
      </c>
    </row>
    <row r="51" spans="1:14" ht="15" x14ac:dyDescent="0.25">
      <c r="A51" s="79"/>
      <c r="B51" s="23"/>
      <c r="C51" s="21"/>
      <c r="D51" s="21"/>
      <c r="E51" s="21"/>
      <c r="F51" s="21"/>
      <c r="G51" s="67"/>
      <c r="H51" s="67"/>
      <c r="I51" s="104"/>
      <c r="J51" s="117" t="s">
        <v>48</v>
      </c>
      <c r="K51" s="117"/>
      <c r="L51" s="109"/>
      <c r="M51" s="110">
        <f>M49+M50</f>
        <v>0</v>
      </c>
      <c r="N51" s="6"/>
    </row>
    <row r="52" spans="1:14" x14ac:dyDescent="0.2">
      <c r="N52" s="5"/>
    </row>
    <row r="53" spans="1:14" x14ac:dyDescent="0.2">
      <c r="N53" s="5"/>
    </row>
    <row r="54" spans="1:14" x14ac:dyDescent="0.2">
      <c r="N54" s="5"/>
    </row>
    <row r="55" spans="1:14" x14ac:dyDescent="0.2">
      <c r="N55" s="5"/>
    </row>
    <row r="56" spans="1:14" x14ac:dyDescent="0.2">
      <c r="N56" s="5"/>
    </row>
    <row r="57" spans="1:14" x14ac:dyDescent="0.2">
      <c r="N57" s="5"/>
    </row>
    <row r="58" spans="1:14" x14ac:dyDescent="0.2">
      <c r="N58" s="5"/>
    </row>
    <row r="59" spans="1:14" x14ac:dyDescent="0.2">
      <c r="N59" s="5"/>
    </row>
    <row r="60" spans="1:14" x14ac:dyDescent="0.2">
      <c r="N60" s="5"/>
    </row>
    <row r="61" spans="1:14" x14ac:dyDescent="0.2">
      <c r="N61" s="5"/>
    </row>
  </sheetData>
  <sheetProtection selectLockedCells="1" selectUnlockedCells="1"/>
  <mergeCells count="22">
    <mergeCell ref="A1:M4"/>
    <mergeCell ref="D40:E40"/>
    <mergeCell ref="A5:A6"/>
    <mergeCell ref="B5:B6"/>
    <mergeCell ref="C5:C6"/>
    <mergeCell ref="D5:D6"/>
    <mergeCell ref="E5:E6"/>
    <mergeCell ref="H5:I5"/>
    <mergeCell ref="J5:K5"/>
    <mergeCell ref="L5:M5"/>
    <mergeCell ref="K37:M37"/>
    <mergeCell ref="F5:G5"/>
    <mergeCell ref="K46:L46"/>
    <mergeCell ref="J49:K49"/>
    <mergeCell ref="J50:K50"/>
    <mergeCell ref="J51:K51"/>
    <mergeCell ref="D41:E41"/>
    <mergeCell ref="K41:L41"/>
    <mergeCell ref="D42:E42"/>
    <mergeCell ref="K42:L42"/>
    <mergeCell ref="K44:L44"/>
    <mergeCell ref="K45:L45"/>
  </mergeCells>
  <printOptions horizontalCentered="1" verticalCentered="1"/>
  <pageMargins left="0.25" right="0.25" top="0.75" bottom="0.75" header="0.3" footer="0.3"/>
  <pageSetup paperSize="9" scale="67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ORÇAMENTO</vt:lpstr>
      <vt:lpstr>ORÇAMENTO!Area_de_impressao</vt:lpstr>
      <vt:lpstr>ORÇAMENTO!Excel_BuiltIn_Print_Titles</vt:lpstr>
      <vt:lpstr>ORÇAMENTO!Titulos_de_impressao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2017-10-23T17:55:57Z</dcterms:modified>
</cp:coreProperties>
</file>